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  <sheet name="Hoja4" sheetId="4" r:id="rId4"/>
  </sheets>
  <calcPr calcId="145621"/>
</workbook>
</file>

<file path=xl/calcChain.xml><?xml version="1.0" encoding="utf-8"?>
<calcChain xmlns="http://schemas.openxmlformats.org/spreadsheetml/2006/main">
  <c r="L8" i="3" l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7" i="3"/>
  <c r="F35" i="3"/>
  <c r="F34" i="3"/>
  <c r="F33" i="3"/>
  <c r="G32" i="3"/>
  <c r="H32" i="3"/>
  <c r="I32" i="3"/>
  <c r="J32" i="3"/>
  <c r="K32" i="3"/>
  <c r="F32" i="3"/>
  <c r="G31" i="3"/>
  <c r="H31" i="3"/>
  <c r="I31" i="3"/>
  <c r="J31" i="3"/>
  <c r="K31" i="3"/>
  <c r="F31" i="3"/>
  <c r="F30" i="3"/>
  <c r="F29" i="3"/>
  <c r="A2" i="4"/>
  <c r="A1" i="4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8" i="3"/>
  <c r="F7" i="3"/>
  <c r="C7" i="2"/>
  <c r="C2" i="2"/>
  <c r="G8" i="3" l="1"/>
  <c r="G7" i="3"/>
  <c r="H7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H8" i="3" l="1"/>
  <c r="G30" i="3"/>
  <c r="G29" i="3"/>
  <c r="J9" i="3"/>
  <c r="I9" i="3"/>
  <c r="K9" i="3" s="1"/>
  <c r="J10" i="3"/>
  <c r="I10" i="3"/>
  <c r="K10" i="3" s="1"/>
  <c r="J11" i="3"/>
  <c r="I11" i="3"/>
  <c r="K11" i="3" s="1"/>
  <c r="J12" i="3"/>
  <c r="I12" i="3"/>
  <c r="K12" i="3" s="1"/>
  <c r="J13" i="3"/>
  <c r="I13" i="3"/>
  <c r="K13" i="3" s="1"/>
  <c r="J14" i="3"/>
  <c r="I14" i="3"/>
  <c r="K14" i="3" s="1"/>
  <c r="J15" i="3"/>
  <c r="I15" i="3"/>
  <c r="K15" i="3" s="1"/>
  <c r="J16" i="3"/>
  <c r="I16" i="3"/>
  <c r="K16" i="3" s="1"/>
  <c r="J17" i="3"/>
  <c r="I17" i="3"/>
  <c r="K17" i="3" s="1"/>
  <c r="J18" i="3"/>
  <c r="I18" i="3"/>
  <c r="K18" i="3" s="1"/>
  <c r="J19" i="3"/>
  <c r="I19" i="3"/>
  <c r="K19" i="3" s="1"/>
  <c r="J20" i="3"/>
  <c r="I20" i="3"/>
  <c r="K20" i="3" s="1"/>
  <c r="J21" i="3"/>
  <c r="I21" i="3"/>
  <c r="K21" i="3" s="1"/>
  <c r="J22" i="3"/>
  <c r="I22" i="3"/>
  <c r="K22" i="3" s="1"/>
  <c r="J23" i="3"/>
  <c r="I23" i="3"/>
  <c r="K23" i="3" s="1"/>
  <c r="J24" i="3"/>
  <c r="I24" i="3"/>
  <c r="K24" i="3" s="1"/>
  <c r="J25" i="3"/>
  <c r="I25" i="3"/>
  <c r="K25" i="3" s="1"/>
  <c r="J26" i="3"/>
  <c r="I26" i="3"/>
  <c r="K26" i="3" s="1"/>
  <c r="J27" i="3"/>
  <c r="I27" i="3"/>
  <c r="K27" i="3" s="1"/>
  <c r="J7" i="3"/>
  <c r="I7" i="3"/>
  <c r="K7" i="3" s="1"/>
  <c r="J8" i="3"/>
  <c r="I8" i="3"/>
  <c r="K8" i="3" l="1"/>
  <c r="I30" i="3"/>
  <c r="I29" i="3"/>
  <c r="J30" i="3"/>
  <c r="J29" i="3"/>
  <c r="H30" i="3"/>
  <c r="H29" i="3"/>
  <c r="K30" i="3" l="1"/>
  <c r="K29" i="3"/>
</calcChain>
</file>

<file path=xl/comments1.xml><?xml version="1.0" encoding="utf-8"?>
<comments xmlns="http://schemas.openxmlformats.org/spreadsheetml/2006/main">
  <authors>
    <author>504-11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<sst xmlns="http://schemas.openxmlformats.org/spreadsheetml/2006/main" count="85" uniqueCount="81">
  <si>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</si>
  <si>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</si>
  <si>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</si>
  <si>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</si>
  <si>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</si>
  <si>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</si>
  <si>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</si>
  <si>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</si>
  <si>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</si>
  <si>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</si>
  <si>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</si>
  <si>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</si>
  <si>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</si>
  <si>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</si>
  <si>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</si>
  <si>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</si>
  <si>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</si>
  <si>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</si>
  <si>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</si>
  <si>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</si>
  <si>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</si>
  <si>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</si>
  <si>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</si>
  <si>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</si>
  <si>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</si>
  <si>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</si>
  <si>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</si>
  <si>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</si>
  <si>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</si>
  <si>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</si>
  <si>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</si>
  <si>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</si>
  <si>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</si>
  <si>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</si>
  <si>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</si>
  <si>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</si>
  <si>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</si>
  <si>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</si>
  <si>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</si>
  <si>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</si>
  <si>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</si>
  <si>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</si>
  <si>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</si>
  <si>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</si>
  <si>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</si>
  <si>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</si>
  <si>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</si>
  <si>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</si>
  <si>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</si>
  <si>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</si>
  <si>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</si>
  <si>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</si>
  <si>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</si>
  <si>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</si>
  <si>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</si>
  <si>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</si>
  <si>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</si>
  <si>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</si>
  <si>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</si>
  <si>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</si>
  <si>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</si>
  <si>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</si>
  <si>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</si>
  <si>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</si>
  <si>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</si>
  <si>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</si>
  <si>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</si>
  <si>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</si>
  <si>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</si>
  <si>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</si>
  <si>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</si>
  <si>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</si>
  <si>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</si>
  <si>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 xml:space="preserve">TOTALES O SUMAS </t>
  </si>
  <si>
    <t xml:space="preserve">VALORES MAXIMOS </t>
  </si>
  <si>
    <t xml:space="preserve">VALORES MINIMOS </t>
  </si>
  <si>
    <t xml:space="preserve">VALORES PROMEDIOS </t>
  </si>
  <si>
    <t xml:space="preserve">CANTIDAD DE DATOS </t>
  </si>
  <si>
    <t xml:space="preserve">CANTIDAD DE PRODUCTOS </t>
  </si>
  <si>
    <t>PRUEBA DE PROMEDIO</t>
  </si>
  <si>
    <t xml:space="preserve">TIPO CLIENTE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</si>
</sst>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2499465926084170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16" xfId="0" applyBorder="1"/>
    <xf numFmtId="164" fontId="0" fillId="0" borderId="0" xfId="1" applyNumberFormat="1" applyFont="1" applyBorder="1"/>
    <xf numFmtId="164" fontId="0" fillId="0" borderId="17" xfId="1" applyNumberFormat="1" applyFont="1" applyBorder="1"/>
    <xf numFmtId="0" fontId="0" fillId="0" borderId="21" xfId="0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21" xfId="1" applyNumberFormat="1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165" fontId="0" fillId="0" borderId="0" xfId="0" applyNumberFormat="1"/>
    <xf numFmtId="165" fontId="0" fillId="0" borderId="39" xfId="1" applyNumberFormat="1" applyFont="1" applyFill="1" applyBorder="1" applyAlignment="1">
      <alignment horizontal="center"/>
    </xf>
    <xf numFmtId="0" fontId="0" fillId="0" borderId="39" xfId="1" applyNumberFormat="1" applyFont="1" applyFill="1" applyBorder="1" applyAlignment="1">
      <alignment horizontal="center"/>
    </xf>
    <xf numFmtId="165" fontId="2" fillId="0" borderId="40" xfId="1" applyNumberFormat="1" applyFont="1" applyFill="1" applyBorder="1" applyAlignment="1">
      <alignment horizontal="center"/>
    </xf>
    <xf numFmtId="0" fontId="0" fillId="0" borderId="41" xfId="0" applyFill="1" applyBorder="1" applyAlignment="1">
      <alignment horizontal="left" wrapText="1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0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39" xfId="1" applyNumberFormat="1" applyFont="1" applyBorder="1" applyAlignment="1">
      <alignment horizontal="center"/>
    </xf>
    <xf numFmtId="0" fontId="0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3" fillId="0" borderId="42" xfId="0" applyFont="1" applyBorder="1" applyAlignment="1">
      <alignment horizontal="center" vertical="center"/>
    </xf>
    <xf numFmtId="0" fontId="0" fillId="0" borderId="4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0" t="s">
        <v>0</v>
      </c>
      <c r="B1" s="51"/>
      <c r="C1" s="52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3" t="s">
        <v>17</v>
      </c>
      <c r="B4" s="53"/>
      <c r="C4" s="53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4" t="s">
        <v>18</v>
      </c>
      <c r="B9" s="55"/>
      <c r="C9" s="56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abSelected="1" topLeftCell="C8" zoomScale="73" zoomScaleNormal="73" workbookViewId="0">
      <selection activeCell="M25" sqref="M25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5.42578125" bestFit="1" customWidth="1"/>
    <col min="11" max="11" width="18.42578125" bestFit="1" customWidth="1"/>
    <col min="12" max="12" width="15.7109375" customWidth="1"/>
  </cols>
  <sheetData>
    <row r="1" spans="1:13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33.75" x14ac:dyDescent="0.25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3" ht="31.5" x14ac:dyDescent="0.5">
      <c r="A4" s="58" t="s">
        <v>72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3" ht="24.75" customHeight="1" thickBo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3" ht="22.5" customHeight="1" thickBot="1" x14ac:dyDescent="0.3">
      <c r="A6" s="34" t="s">
        <v>19</v>
      </c>
      <c r="B6" s="35" t="s">
        <v>20</v>
      </c>
      <c r="C6" s="36" t="s">
        <v>21</v>
      </c>
      <c r="D6" s="31" t="s">
        <v>14</v>
      </c>
      <c r="E6" s="31" t="s">
        <v>22</v>
      </c>
      <c r="F6" s="31" t="s">
        <v>25</v>
      </c>
      <c r="G6" s="31" t="s">
        <v>23</v>
      </c>
      <c r="H6" s="31" t="s">
        <v>24</v>
      </c>
      <c r="I6" s="31" t="s">
        <v>26</v>
      </c>
      <c r="J6" s="31" t="s">
        <v>27</v>
      </c>
      <c r="K6" s="32" t="s">
        <v>28</v>
      </c>
      <c r="L6" s="73" t="s">
        <v>80</v>
      </c>
    </row>
    <row r="7" spans="1:13" ht="51" customHeight="1" thickBot="1" x14ac:dyDescent="0.3">
      <c r="A7" s="37">
        <v>654</v>
      </c>
      <c r="B7" s="44" t="s">
        <v>30</v>
      </c>
      <c r="C7" s="38" t="s">
        <v>60</v>
      </c>
      <c r="D7" s="24">
        <v>20</v>
      </c>
      <c r="E7" s="25">
        <v>54780</v>
      </c>
      <c r="F7" s="25">
        <f>D7*E7</f>
        <v>1095600</v>
      </c>
      <c r="G7" s="25">
        <f>F7*5%</f>
        <v>54780</v>
      </c>
      <c r="H7" s="25">
        <f>F7-G7</f>
        <v>1040820</v>
      </c>
      <c r="I7" s="25">
        <f>H7*16%</f>
        <v>166531.20000000001</v>
      </c>
      <c r="J7" s="49">
        <f>H7*35%</f>
        <v>364287</v>
      </c>
      <c r="K7" s="26">
        <f>H7+I7-J7</f>
        <v>843064.2</v>
      </c>
      <c r="L7" s="74" t="str">
        <f>IF(K7&gt;1500000,"EXCELENTE","REGULAR")</f>
        <v>REGULAR</v>
      </c>
    </row>
    <row r="8" spans="1:13" ht="30.75" thickBot="1" x14ac:dyDescent="0.3">
      <c r="A8" s="39">
        <v>655</v>
      </c>
      <c r="B8" s="45" t="s">
        <v>31</v>
      </c>
      <c r="C8" s="40" t="s">
        <v>51</v>
      </c>
      <c r="D8" s="27">
        <v>20</v>
      </c>
      <c r="E8" s="28">
        <v>22544</v>
      </c>
      <c r="F8" s="25">
        <f>D8*E8</f>
        <v>450880</v>
      </c>
      <c r="G8" s="25">
        <f t="shared" ref="G8:G27" si="0">F8*5%</f>
        <v>22544</v>
      </c>
      <c r="H8" s="25">
        <f t="shared" ref="H8:H26" si="1">F8-G8</f>
        <v>428336</v>
      </c>
      <c r="I8" s="25">
        <f t="shared" ref="I8:I27" si="2">H8*16%</f>
        <v>68533.759999999995</v>
      </c>
      <c r="J8" s="49">
        <f t="shared" ref="J8:J27" si="3">H8*35%</f>
        <v>149917.59999999998</v>
      </c>
      <c r="K8" s="26">
        <f t="shared" ref="K8:K27" si="4">H8+I8-J8</f>
        <v>346952.16000000003</v>
      </c>
      <c r="L8" s="74" t="str">
        <f t="shared" ref="L8:L27" si="5">IF(K8&gt;1500000,"EXCELENTE","REGULAR")</f>
        <v>REGULAR</v>
      </c>
      <c r="M8" s="11"/>
    </row>
    <row r="9" spans="1:13" ht="30.75" thickBot="1" x14ac:dyDescent="0.3">
      <c r="A9" s="39">
        <v>656</v>
      </c>
      <c r="B9" s="45" t="s">
        <v>32</v>
      </c>
      <c r="C9" s="41" t="s">
        <v>67</v>
      </c>
      <c r="D9" s="27">
        <v>20</v>
      </c>
      <c r="E9" s="28">
        <v>870</v>
      </c>
      <c r="F9" s="25">
        <f t="shared" ref="F9:F27" si="6">D9*E9</f>
        <v>17400</v>
      </c>
      <c r="G9" s="25">
        <f t="shared" si="0"/>
        <v>870</v>
      </c>
      <c r="H9" s="25">
        <f t="shared" si="1"/>
        <v>16530</v>
      </c>
      <c r="I9" s="25">
        <f t="shared" si="2"/>
        <v>2644.8</v>
      </c>
      <c r="J9" s="49">
        <f t="shared" si="3"/>
        <v>5785.5</v>
      </c>
      <c r="K9" s="26">
        <f t="shared" si="4"/>
        <v>13389.3</v>
      </c>
      <c r="L9" s="74" t="str">
        <f t="shared" si="5"/>
        <v>REGULAR</v>
      </c>
      <c r="M9" s="11"/>
    </row>
    <row r="10" spans="1:13" ht="15.75" thickBot="1" x14ac:dyDescent="0.3">
      <c r="A10" s="39">
        <v>657</v>
      </c>
      <c r="B10" s="46" t="s">
        <v>33</v>
      </c>
      <c r="C10" s="40" t="s">
        <v>52</v>
      </c>
      <c r="D10" s="27">
        <v>20</v>
      </c>
      <c r="E10" s="28">
        <v>9105</v>
      </c>
      <c r="F10" s="25">
        <f t="shared" si="6"/>
        <v>182100</v>
      </c>
      <c r="G10" s="25">
        <f t="shared" si="0"/>
        <v>9105</v>
      </c>
      <c r="H10" s="25">
        <f t="shared" si="1"/>
        <v>172995</v>
      </c>
      <c r="I10" s="25">
        <f t="shared" si="2"/>
        <v>27679.200000000001</v>
      </c>
      <c r="J10" s="49">
        <f t="shared" si="3"/>
        <v>60548.249999999993</v>
      </c>
      <c r="K10" s="26">
        <f t="shared" si="4"/>
        <v>140125.95000000001</v>
      </c>
      <c r="L10" s="74" t="str">
        <f t="shared" si="5"/>
        <v>REGULAR</v>
      </c>
      <c r="M10" s="11"/>
    </row>
    <row r="11" spans="1:13" ht="15.75" thickBot="1" x14ac:dyDescent="0.3">
      <c r="A11" s="39">
        <v>658</v>
      </c>
      <c r="B11" s="46" t="s">
        <v>34</v>
      </c>
      <c r="C11" s="40" t="s">
        <v>54</v>
      </c>
      <c r="D11" s="27">
        <v>20</v>
      </c>
      <c r="E11" s="28">
        <v>6700</v>
      </c>
      <c r="F11" s="25">
        <f t="shared" si="6"/>
        <v>134000</v>
      </c>
      <c r="G11" s="25">
        <f t="shared" si="0"/>
        <v>6700</v>
      </c>
      <c r="H11" s="25">
        <f t="shared" si="1"/>
        <v>127300</v>
      </c>
      <c r="I11" s="25">
        <f t="shared" si="2"/>
        <v>20368</v>
      </c>
      <c r="J11" s="49">
        <f t="shared" si="3"/>
        <v>44555</v>
      </c>
      <c r="K11" s="26">
        <f t="shared" si="4"/>
        <v>103113</v>
      </c>
      <c r="L11" s="74" t="str">
        <f t="shared" si="5"/>
        <v>REGULAR</v>
      </c>
      <c r="M11" s="11"/>
    </row>
    <row r="12" spans="1:13" ht="30.75" thickBot="1" x14ac:dyDescent="0.3">
      <c r="A12" s="39">
        <v>659</v>
      </c>
      <c r="B12" s="45" t="s">
        <v>35</v>
      </c>
      <c r="C12" s="41" t="s">
        <v>55</v>
      </c>
      <c r="D12" s="27">
        <v>20</v>
      </c>
      <c r="E12" s="28">
        <v>8537</v>
      </c>
      <c r="F12" s="25">
        <f t="shared" si="6"/>
        <v>170740</v>
      </c>
      <c r="G12" s="25">
        <f t="shared" si="0"/>
        <v>8537</v>
      </c>
      <c r="H12" s="25">
        <f t="shared" si="1"/>
        <v>162203</v>
      </c>
      <c r="I12" s="25">
        <f t="shared" si="2"/>
        <v>25952.48</v>
      </c>
      <c r="J12" s="49">
        <f t="shared" si="3"/>
        <v>56771.049999999996</v>
      </c>
      <c r="K12" s="26">
        <f t="shared" si="4"/>
        <v>131384.43000000002</v>
      </c>
      <c r="L12" s="74" t="str">
        <f t="shared" si="5"/>
        <v>REGULAR</v>
      </c>
      <c r="M12" s="11"/>
    </row>
    <row r="13" spans="1:13" ht="15.75" thickBot="1" x14ac:dyDescent="0.3">
      <c r="A13" s="39">
        <v>660</v>
      </c>
      <c r="B13" s="45" t="s">
        <v>36</v>
      </c>
      <c r="C13" s="41" t="s">
        <v>53</v>
      </c>
      <c r="D13" s="27">
        <v>20</v>
      </c>
      <c r="E13" s="28">
        <v>920</v>
      </c>
      <c r="F13" s="25">
        <f t="shared" si="6"/>
        <v>18400</v>
      </c>
      <c r="G13" s="25">
        <f t="shared" si="0"/>
        <v>920</v>
      </c>
      <c r="H13" s="25">
        <f t="shared" si="1"/>
        <v>17480</v>
      </c>
      <c r="I13" s="25">
        <f t="shared" si="2"/>
        <v>2796.8</v>
      </c>
      <c r="J13" s="49">
        <f t="shared" si="3"/>
        <v>6118</v>
      </c>
      <c r="K13" s="26">
        <f t="shared" si="4"/>
        <v>14158.8</v>
      </c>
      <c r="L13" s="74" t="str">
        <f t="shared" si="5"/>
        <v>REGULAR</v>
      </c>
    </row>
    <row r="14" spans="1:13" ht="15.75" thickBot="1" x14ac:dyDescent="0.3">
      <c r="A14" s="39">
        <v>661</v>
      </c>
      <c r="B14" s="45" t="s">
        <v>37</v>
      </c>
      <c r="C14" s="41" t="s">
        <v>69</v>
      </c>
      <c r="D14" s="27">
        <v>20</v>
      </c>
      <c r="E14" s="28">
        <v>3300</v>
      </c>
      <c r="F14" s="25">
        <f t="shared" si="6"/>
        <v>66000</v>
      </c>
      <c r="G14" s="25">
        <f t="shared" si="0"/>
        <v>3300</v>
      </c>
      <c r="H14" s="25">
        <f t="shared" si="1"/>
        <v>62700</v>
      </c>
      <c r="I14" s="25">
        <f t="shared" si="2"/>
        <v>10032</v>
      </c>
      <c r="J14" s="49">
        <f t="shared" si="3"/>
        <v>21945</v>
      </c>
      <c r="K14" s="26">
        <f t="shared" si="4"/>
        <v>50787</v>
      </c>
      <c r="L14" s="74" t="str">
        <f t="shared" si="5"/>
        <v>REGULAR</v>
      </c>
    </row>
    <row r="15" spans="1:13" ht="15.75" thickBot="1" x14ac:dyDescent="0.3">
      <c r="A15" s="39">
        <v>662</v>
      </c>
      <c r="B15" s="45" t="s">
        <v>38</v>
      </c>
      <c r="C15" s="41" t="s">
        <v>56</v>
      </c>
      <c r="D15" s="27">
        <v>20</v>
      </c>
      <c r="E15" s="28">
        <v>5400</v>
      </c>
      <c r="F15" s="25">
        <f t="shared" si="6"/>
        <v>108000</v>
      </c>
      <c r="G15" s="25">
        <f t="shared" si="0"/>
        <v>5400</v>
      </c>
      <c r="H15" s="25">
        <f t="shared" si="1"/>
        <v>102600</v>
      </c>
      <c r="I15" s="25">
        <f t="shared" si="2"/>
        <v>16416</v>
      </c>
      <c r="J15" s="49">
        <f t="shared" si="3"/>
        <v>35910</v>
      </c>
      <c r="K15" s="26">
        <f t="shared" si="4"/>
        <v>83106</v>
      </c>
      <c r="L15" s="74" t="str">
        <f t="shared" si="5"/>
        <v>REGULAR</v>
      </c>
    </row>
    <row r="16" spans="1:13" ht="15.75" thickBot="1" x14ac:dyDescent="0.3">
      <c r="A16" s="39">
        <v>663</v>
      </c>
      <c r="B16" s="45" t="s">
        <v>39</v>
      </c>
      <c r="C16" s="41" t="s">
        <v>57</v>
      </c>
      <c r="D16" s="27">
        <v>20</v>
      </c>
      <c r="E16" s="28">
        <v>1105</v>
      </c>
      <c r="F16" s="25">
        <f t="shared" si="6"/>
        <v>22100</v>
      </c>
      <c r="G16" s="25">
        <f t="shared" si="0"/>
        <v>1105</v>
      </c>
      <c r="H16" s="25">
        <f t="shared" si="1"/>
        <v>20995</v>
      </c>
      <c r="I16" s="25">
        <f t="shared" si="2"/>
        <v>3359.2000000000003</v>
      </c>
      <c r="J16" s="49">
        <f t="shared" si="3"/>
        <v>7348.2499999999991</v>
      </c>
      <c r="K16" s="26">
        <f t="shared" si="4"/>
        <v>17005.95</v>
      </c>
      <c r="L16" s="74" t="str">
        <f t="shared" si="5"/>
        <v>REGULAR</v>
      </c>
    </row>
    <row r="17" spans="1:12" ht="15.75" thickBot="1" x14ac:dyDescent="0.3">
      <c r="A17" s="39">
        <v>664</v>
      </c>
      <c r="B17" s="45" t="s">
        <v>40</v>
      </c>
      <c r="C17" s="41" t="s">
        <v>58</v>
      </c>
      <c r="D17" s="27">
        <v>20</v>
      </c>
      <c r="E17" s="28">
        <v>1000</v>
      </c>
      <c r="F17" s="25">
        <f t="shared" si="6"/>
        <v>20000</v>
      </c>
      <c r="G17" s="25">
        <f t="shared" si="0"/>
        <v>1000</v>
      </c>
      <c r="H17" s="25">
        <f t="shared" si="1"/>
        <v>19000</v>
      </c>
      <c r="I17" s="25">
        <f t="shared" si="2"/>
        <v>3040</v>
      </c>
      <c r="J17" s="49">
        <f t="shared" si="3"/>
        <v>6650</v>
      </c>
      <c r="K17" s="26">
        <f t="shared" si="4"/>
        <v>15390</v>
      </c>
      <c r="L17" s="74" t="str">
        <f t="shared" si="5"/>
        <v>REGULAR</v>
      </c>
    </row>
    <row r="18" spans="1:12" ht="30.75" thickBot="1" x14ac:dyDescent="0.3">
      <c r="A18" s="39">
        <v>665</v>
      </c>
      <c r="B18" s="45" t="s">
        <v>41</v>
      </c>
      <c r="C18" s="41" t="s">
        <v>68</v>
      </c>
      <c r="D18" s="27">
        <v>20</v>
      </c>
      <c r="E18" s="28">
        <v>6270</v>
      </c>
      <c r="F18" s="25">
        <f t="shared" si="6"/>
        <v>125400</v>
      </c>
      <c r="G18" s="25">
        <f t="shared" si="0"/>
        <v>6270</v>
      </c>
      <c r="H18" s="25">
        <f t="shared" si="1"/>
        <v>119130</v>
      </c>
      <c r="I18" s="25">
        <f t="shared" si="2"/>
        <v>19060.8</v>
      </c>
      <c r="J18" s="49">
        <f t="shared" si="3"/>
        <v>41695.5</v>
      </c>
      <c r="K18" s="26">
        <f t="shared" si="4"/>
        <v>96495.299999999988</v>
      </c>
      <c r="L18" s="74" t="str">
        <f t="shared" si="5"/>
        <v>REGULAR</v>
      </c>
    </row>
    <row r="19" spans="1:12" ht="30.75" thickBot="1" x14ac:dyDescent="0.3">
      <c r="A19" s="39">
        <v>666</v>
      </c>
      <c r="B19" s="45" t="s">
        <v>42</v>
      </c>
      <c r="C19" s="41" t="s">
        <v>59</v>
      </c>
      <c r="D19" s="27">
        <v>20</v>
      </c>
      <c r="E19" s="28">
        <v>800</v>
      </c>
      <c r="F19" s="25">
        <f t="shared" si="6"/>
        <v>16000</v>
      </c>
      <c r="G19" s="25">
        <f t="shared" si="0"/>
        <v>800</v>
      </c>
      <c r="H19" s="25">
        <f t="shared" si="1"/>
        <v>15200</v>
      </c>
      <c r="I19" s="25">
        <f t="shared" si="2"/>
        <v>2432</v>
      </c>
      <c r="J19" s="49">
        <f t="shared" si="3"/>
        <v>5320</v>
      </c>
      <c r="K19" s="26">
        <f t="shared" si="4"/>
        <v>12312</v>
      </c>
      <c r="L19" s="74" t="str">
        <f t="shared" si="5"/>
        <v>REGULAR</v>
      </c>
    </row>
    <row r="20" spans="1:12" ht="30.75" thickBot="1" x14ac:dyDescent="0.3">
      <c r="A20" s="39">
        <v>667</v>
      </c>
      <c r="B20" s="45" t="s">
        <v>43</v>
      </c>
      <c r="C20" s="41" t="s">
        <v>70</v>
      </c>
      <c r="D20" s="27">
        <v>20</v>
      </c>
      <c r="E20" s="28">
        <v>10478</v>
      </c>
      <c r="F20" s="25">
        <f t="shared" si="6"/>
        <v>209560</v>
      </c>
      <c r="G20" s="25">
        <f t="shared" si="0"/>
        <v>10478</v>
      </c>
      <c r="H20" s="25">
        <f t="shared" si="1"/>
        <v>199082</v>
      </c>
      <c r="I20" s="25">
        <f t="shared" si="2"/>
        <v>31853.119999999999</v>
      </c>
      <c r="J20" s="49">
        <f t="shared" si="3"/>
        <v>69678.7</v>
      </c>
      <c r="K20" s="26">
        <f t="shared" si="4"/>
        <v>161256.41999999998</v>
      </c>
      <c r="L20" s="74" t="str">
        <f t="shared" si="5"/>
        <v>REGULAR</v>
      </c>
    </row>
    <row r="21" spans="1:12" ht="15.75" thickBot="1" x14ac:dyDescent="0.3">
      <c r="A21" s="39">
        <v>668</v>
      </c>
      <c r="B21" s="45" t="s">
        <v>44</v>
      </c>
      <c r="C21" s="41" t="s">
        <v>71</v>
      </c>
      <c r="D21" s="27">
        <v>20</v>
      </c>
      <c r="E21" s="28">
        <v>4607</v>
      </c>
      <c r="F21" s="25">
        <f t="shared" si="6"/>
        <v>92140</v>
      </c>
      <c r="G21" s="25">
        <f t="shared" si="0"/>
        <v>4607</v>
      </c>
      <c r="H21" s="25">
        <f t="shared" si="1"/>
        <v>87533</v>
      </c>
      <c r="I21" s="25">
        <f t="shared" si="2"/>
        <v>14005.28</v>
      </c>
      <c r="J21" s="49">
        <f t="shared" si="3"/>
        <v>30636.55</v>
      </c>
      <c r="K21" s="26">
        <f t="shared" si="4"/>
        <v>70901.73</v>
      </c>
      <c r="L21" s="74" t="str">
        <f t="shared" si="5"/>
        <v>REGULAR</v>
      </c>
    </row>
    <row r="22" spans="1:12" ht="30.75" thickBot="1" x14ac:dyDescent="0.3">
      <c r="A22" s="39">
        <v>669</v>
      </c>
      <c r="B22" s="45" t="s">
        <v>45</v>
      </c>
      <c r="C22" s="41" t="s">
        <v>61</v>
      </c>
      <c r="D22" s="27">
        <v>20</v>
      </c>
      <c r="E22" s="28">
        <v>62360</v>
      </c>
      <c r="F22" s="25">
        <f t="shared" si="6"/>
        <v>1247200</v>
      </c>
      <c r="G22" s="25">
        <f t="shared" si="0"/>
        <v>62360</v>
      </c>
      <c r="H22" s="25">
        <f t="shared" si="1"/>
        <v>1184840</v>
      </c>
      <c r="I22" s="25">
        <f t="shared" si="2"/>
        <v>189574.39999999999</v>
      </c>
      <c r="J22" s="49">
        <f t="shared" si="3"/>
        <v>414694</v>
      </c>
      <c r="K22" s="26">
        <f t="shared" si="4"/>
        <v>959720.39999999991</v>
      </c>
      <c r="L22" s="74" t="str">
        <f t="shared" si="5"/>
        <v>REGULAR</v>
      </c>
    </row>
    <row r="23" spans="1:12" ht="15.75" thickBot="1" x14ac:dyDescent="0.3">
      <c r="A23" s="39">
        <v>670</v>
      </c>
      <c r="B23" s="45" t="s">
        <v>46</v>
      </c>
      <c r="C23" s="41" t="s">
        <v>62</v>
      </c>
      <c r="D23" s="27">
        <v>20</v>
      </c>
      <c r="E23" s="28">
        <v>1000</v>
      </c>
      <c r="F23" s="25">
        <f t="shared" si="6"/>
        <v>20000</v>
      </c>
      <c r="G23" s="25">
        <f t="shared" si="0"/>
        <v>1000</v>
      </c>
      <c r="H23" s="25">
        <f t="shared" si="1"/>
        <v>19000</v>
      </c>
      <c r="I23" s="25">
        <f t="shared" si="2"/>
        <v>3040</v>
      </c>
      <c r="J23" s="49">
        <f t="shared" si="3"/>
        <v>6650</v>
      </c>
      <c r="K23" s="26">
        <f t="shared" si="4"/>
        <v>15390</v>
      </c>
      <c r="L23" s="74" t="str">
        <f t="shared" si="5"/>
        <v>REGULAR</v>
      </c>
    </row>
    <row r="24" spans="1:12" ht="15.75" thickBot="1" x14ac:dyDescent="0.3">
      <c r="A24" s="39">
        <v>671</v>
      </c>
      <c r="B24" s="45" t="s">
        <v>47</v>
      </c>
      <c r="C24" s="41" t="s">
        <v>64</v>
      </c>
      <c r="D24" s="27">
        <v>20</v>
      </c>
      <c r="E24" s="28">
        <v>5256</v>
      </c>
      <c r="F24" s="25">
        <f t="shared" si="6"/>
        <v>105120</v>
      </c>
      <c r="G24" s="25">
        <f t="shared" si="0"/>
        <v>5256</v>
      </c>
      <c r="H24" s="25">
        <f t="shared" si="1"/>
        <v>99864</v>
      </c>
      <c r="I24" s="25">
        <f t="shared" si="2"/>
        <v>15978.24</v>
      </c>
      <c r="J24" s="49">
        <f t="shared" si="3"/>
        <v>34952.399999999994</v>
      </c>
      <c r="K24" s="26">
        <f t="shared" si="4"/>
        <v>80889.840000000011</v>
      </c>
      <c r="L24" s="74" t="str">
        <f t="shared" si="5"/>
        <v>REGULAR</v>
      </c>
    </row>
    <row r="25" spans="1:12" ht="15.75" thickBot="1" x14ac:dyDescent="0.3">
      <c r="A25" s="39">
        <v>672</v>
      </c>
      <c r="B25" s="45" t="s">
        <v>48</v>
      </c>
      <c r="C25" s="41" t="s">
        <v>63</v>
      </c>
      <c r="D25" s="27">
        <v>20</v>
      </c>
      <c r="E25" s="28">
        <v>5148</v>
      </c>
      <c r="F25" s="25">
        <f t="shared" si="6"/>
        <v>102960</v>
      </c>
      <c r="G25" s="25">
        <f t="shared" si="0"/>
        <v>5148</v>
      </c>
      <c r="H25" s="25">
        <f t="shared" si="1"/>
        <v>97812</v>
      </c>
      <c r="I25" s="25">
        <f t="shared" si="2"/>
        <v>15649.92</v>
      </c>
      <c r="J25" s="49">
        <f t="shared" si="3"/>
        <v>34234.199999999997</v>
      </c>
      <c r="K25" s="26">
        <f t="shared" si="4"/>
        <v>79227.72</v>
      </c>
      <c r="L25" s="74" t="str">
        <f t="shared" si="5"/>
        <v>REGULAR</v>
      </c>
    </row>
    <row r="26" spans="1:12" ht="30.75" thickBot="1" x14ac:dyDescent="0.3">
      <c r="A26" s="39">
        <v>673</v>
      </c>
      <c r="B26" s="45" t="s">
        <v>49</v>
      </c>
      <c r="C26" s="41" t="s">
        <v>65</v>
      </c>
      <c r="D26" s="27">
        <v>20</v>
      </c>
      <c r="E26" s="28">
        <v>1990</v>
      </c>
      <c r="F26" s="25">
        <f t="shared" si="6"/>
        <v>39800</v>
      </c>
      <c r="G26" s="25">
        <f t="shared" si="0"/>
        <v>1990</v>
      </c>
      <c r="H26" s="25">
        <f t="shared" si="1"/>
        <v>37810</v>
      </c>
      <c r="I26" s="25">
        <f t="shared" si="2"/>
        <v>6049.6</v>
      </c>
      <c r="J26" s="49">
        <f t="shared" si="3"/>
        <v>13233.5</v>
      </c>
      <c r="K26" s="26">
        <f t="shared" si="4"/>
        <v>30626.1</v>
      </c>
      <c r="L26" s="74" t="str">
        <f t="shared" si="5"/>
        <v>REGULAR</v>
      </c>
    </row>
    <row r="27" spans="1:12" ht="15.75" thickBot="1" x14ac:dyDescent="0.3">
      <c r="A27" s="42">
        <v>674</v>
      </c>
      <c r="B27" s="47" t="s">
        <v>50</v>
      </c>
      <c r="C27" s="43" t="s">
        <v>66</v>
      </c>
      <c r="D27" s="29">
        <v>20</v>
      </c>
      <c r="E27" s="30">
        <v>6986</v>
      </c>
      <c r="F27" s="25">
        <f t="shared" si="6"/>
        <v>139720</v>
      </c>
      <c r="G27" s="25">
        <f t="shared" si="0"/>
        <v>6986</v>
      </c>
      <c r="H27" s="25">
        <f>F27-G27</f>
        <v>132734</v>
      </c>
      <c r="I27" s="25">
        <f t="shared" si="2"/>
        <v>21237.439999999999</v>
      </c>
      <c r="J27" s="49">
        <f t="shared" si="3"/>
        <v>46456.899999999994</v>
      </c>
      <c r="K27" s="26">
        <f t="shared" si="4"/>
        <v>107514.54000000001</v>
      </c>
      <c r="L27" s="74" t="str">
        <f t="shared" si="5"/>
        <v>REGULAR</v>
      </c>
    </row>
    <row r="28" spans="1:12" x14ac:dyDescent="0.25">
      <c r="A28" s="64"/>
      <c r="B28" s="65"/>
      <c r="C28" s="66"/>
      <c r="D28" s="67"/>
      <c r="E28" s="68"/>
      <c r="F28" s="68"/>
      <c r="G28" s="69"/>
      <c r="H28" s="69"/>
      <c r="I28" s="69"/>
      <c r="J28" s="70"/>
      <c r="K28" s="71"/>
    </row>
    <row r="29" spans="1:12" x14ac:dyDescent="0.25">
      <c r="B29" s="48"/>
      <c r="C29" s="63" t="s">
        <v>73</v>
      </c>
      <c r="F29" s="59">
        <f>SUM(F7:F27)</f>
        <v>4383120</v>
      </c>
      <c r="G29" s="60">
        <f>SUM(G7:G27)</f>
        <v>219156</v>
      </c>
      <c r="H29" s="60">
        <f>SUM(H7:H27)</f>
        <v>4163964</v>
      </c>
      <c r="I29" s="60">
        <f>SUM(I7:I27)</f>
        <v>666234.24</v>
      </c>
      <c r="J29" s="61">
        <f>SUM(J7:J27)</f>
        <v>1457387.3999999997</v>
      </c>
      <c r="K29" s="62">
        <f>SUM(K7:K27)</f>
        <v>3372810.84</v>
      </c>
    </row>
    <row r="30" spans="1:12" x14ac:dyDescent="0.25">
      <c r="C30" s="63" t="s">
        <v>74</v>
      </c>
      <c r="F30" s="59">
        <f>MAX(F7:F27)</f>
        <v>1247200</v>
      </c>
      <c r="G30" s="59">
        <f>MAX(G7:G27)</f>
        <v>62360</v>
      </c>
      <c r="H30" s="59">
        <f>MAX(H7:H27)</f>
        <v>1184840</v>
      </c>
      <c r="I30" s="59">
        <f>MAX(I7:I27)</f>
        <v>189574.39999999999</v>
      </c>
      <c r="J30" s="61">
        <f>MAX(J7:J27)</f>
        <v>414694</v>
      </c>
      <c r="K30" s="59">
        <f>MAX(K7:K27)</f>
        <v>959720.39999999991</v>
      </c>
    </row>
    <row r="31" spans="1:12" x14ac:dyDescent="0.25">
      <c r="C31" s="63" t="s">
        <v>75</v>
      </c>
      <c r="F31" s="59">
        <f>MIN(F7:F27)</f>
        <v>16000</v>
      </c>
      <c r="G31" s="59">
        <f t="shared" ref="G31:K31" si="7">MIN(G7:G27)</f>
        <v>800</v>
      </c>
      <c r="H31" s="59">
        <f t="shared" si="7"/>
        <v>15200</v>
      </c>
      <c r="I31" s="59">
        <f t="shared" si="7"/>
        <v>2432</v>
      </c>
      <c r="J31" s="59">
        <f t="shared" si="7"/>
        <v>5320</v>
      </c>
      <c r="K31" s="59">
        <f t="shared" si="7"/>
        <v>12312</v>
      </c>
    </row>
    <row r="32" spans="1:12" x14ac:dyDescent="0.25">
      <c r="C32" s="63" t="s">
        <v>76</v>
      </c>
      <c r="F32" s="59">
        <f>AVERAGE(F7:F27)</f>
        <v>208720</v>
      </c>
      <c r="G32" s="59">
        <f t="shared" ref="G32:K32" si="8">AVERAGE(G7:G27)</f>
        <v>10436</v>
      </c>
      <c r="H32" s="59">
        <f t="shared" si="8"/>
        <v>198284</v>
      </c>
      <c r="I32" s="59">
        <f t="shared" si="8"/>
        <v>31725.439999999999</v>
      </c>
      <c r="J32" s="59">
        <f t="shared" si="8"/>
        <v>69399.39999999998</v>
      </c>
      <c r="K32" s="59">
        <f t="shared" si="8"/>
        <v>160610.03999999998</v>
      </c>
    </row>
    <row r="33" spans="3:7" x14ac:dyDescent="0.25">
      <c r="C33" s="63" t="s">
        <v>77</v>
      </c>
      <c r="F33" s="59">
        <f>COUNT(F7:F27)</f>
        <v>21</v>
      </c>
      <c r="G33" s="59"/>
    </row>
    <row r="34" spans="3:7" x14ac:dyDescent="0.25">
      <c r="C34" s="63" t="s">
        <v>79</v>
      </c>
      <c r="F34">
        <f>F29/F33</f>
        <v>208720</v>
      </c>
    </row>
    <row r="35" spans="3:7" x14ac:dyDescent="0.25">
      <c r="C35" s="72" t="s">
        <v>78</v>
      </c>
      <c r="F35">
        <f>COUNTA(C7:C27)</f>
        <v>21</v>
      </c>
    </row>
    <row r="36" spans="3:7" x14ac:dyDescent="0.25">
      <c r="F36" s="59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>
        <f>2+3^2</f>
        <v>11</v>
      </c>
    </row>
    <row r="2" spans="1:1" x14ac:dyDescent="0.25">
      <c r="A2">
        <f>(2+3)^2</f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505-15</cp:lastModifiedBy>
  <dcterms:created xsi:type="dcterms:W3CDTF">2012-10-24T23:46:11Z</dcterms:created>
  <dcterms:modified xsi:type="dcterms:W3CDTF">2013-10-26T13:01:21Z</dcterms:modified>
</cp:coreProperties>
</file>